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m\Creative Cloud Files tmbrndt@gmail.com 62652212805e2eaa6437292aaaf2baec3ea8e711ea6e9ead32d34ffc9cfa95f2\Tutorial\Camera Calculator\"/>
    </mc:Choice>
  </mc:AlternateContent>
  <xr:revisionPtr revIDLastSave="0" documentId="13_ncr:1_{EC02FDBE-F46E-42DD-B001-E7189B51B213}" xr6:coauthVersionLast="47" xr6:coauthVersionMax="47" xr10:uidLastSave="{00000000-0000-0000-0000-000000000000}"/>
  <bookViews>
    <workbookView xWindow="15" yWindow="15" windowWidth="28770" windowHeight="15450" xr2:uid="{50791CB6-01B8-4775-A383-D14E3BDB2B5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F6" i="1"/>
  <c r="B19" i="1" l="1"/>
  <c r="F7" i="1"/>
  <c r="F9" i="1" l="1"/>
  <c r="F10" i="1" s="1"/>
  <c r="F8" i="1"/>
  <c r="B16" i="1" s="1"/>
  <c r="B17" i="1" s="1"/>
  <c r="B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Timothy Brandt</author>
  </authors>
  <commentList>
    <comment ref="B2" authorId="0" shapeId="0" xr:uid="{7CE6F437-2445-498E-8F2A-DD3BF5979E18}">
      <text>
        <r>
          <rPr>
            <sz val="9"/>
            <color indexed="81"/>
            <rFont val="Tahoma"/>
            <family val="2"/>
          </rPr>
          <t xml:space="preserve">Enter a tested safe data rate for the Fastec SSD (internal to camera).
</t>
        </r>
      </text>
    </comment>
    <comment ref="B3" authorId="0" shapeId="0" xr:uid="{8F479F31-E158-47BB-BBD6-DD76F5102A58}">
      <text>
        <r>
          <rPr>
            <sz val="9"/>
            <color indexed="81"/>
            <rFont val="Tahoma"/>
            <family val="2"/>
          </rPr>
          <t>Enter a tested safe data rate for the Video SSD (external Thunderbolt drive).</t>
        </r>
      </text>
    </comment>
    <comment ref="B4" authorId="0" shapeId="0" xr:uid="{83C20CCF-81EA-4DE5-BBA2-493746376610}">
      <text>
        <r>
          <rPr>
            <sz val="9"/>
            <color indexed="81"/>
            <rFont val="Tahoma"/>
            <family val="2"/>
          </rPr>
          <t>Enter a tested safe data rate for the Fastec USB drive (external USB drive).</t>
        </r>
      </text>
    </comment>
    <comment ref="B6" authorId="0" shapeId="0" xr:uid="{23837749-9DBD-480C-98F0-E8495DEFCB54}">
      <text>
        <r>
          <rPr>
            <sz val="9"/>
            <color indexed="81"/>
            <rFont val="Tahoma"/>
            <family val="2"/>
          </rPr>
          <t xml:space="preserve">Select Mass Storage Device
</t>
        </r>
      </text>
    </comment>
    <comment ref="B7" authorId="0" shapeId="0" xr:uid="{5975E7A1-C8DD-4B6E-A7C5-BCFB043C3761}">
      <text>
        <r>
          <rPr>
            <sz val="9"/>
            <color indexed="81"/>
            <rFont val="Tahoma"/>
            <charset val="1"/>
          </rPr>
          <t>Enter a value between 64 and 2650 for HS5 cameras and between 64 and 1920 for HS7 cameras. Values should be divisible by 4.</t>
        </r>
      </text>
    </comment>
    <comment ref="B8" authorId="0" shapeId="0" xr:uid="{9E4C1434-FD01-4A21-B218-07D74AB8C4C2}">
      <text>
        <r>
          <rPr>
            <sz val="9"/>
            <color indexed="81"/>
            <rFont val="Tahoma"/>
            <family val="2"/>
          </rPr>
          <t>Enter a value between 64 and 2084 for HS5 cameras and between 64 and 1080 for HS7 cameras. Values should be divisible by 4.</t>
        </r>
      </text>
    </comment>
    <comment ref="B9" authorId="0" shapeId="0" xr:uid="{2C5329F2-98DA-4031-9336-E8873D9ED51F}">
      <text>
        <r>
          <rPr>
            <sz val="9"/>
            <color indexed="81"/>
            <rFont val="Tahoma"/>
            <family val="2"/>
          </rPr>
          <t>Enter 8, 10, or 12 for HS5 cameras, and 8 or 10 for HS7 cameras.</t>
        </r>
      </text>
    </comment>
    <comment ref="B10" authorId="0" shapeId="0" xr:uid="{E6AC20D6-418A-4BEB-8C95-80FE973390E4}">
      <text>
        <r>
          <rPr>
            <sz val="9"/>
            <color indexed="81"/>
            <rFont val="Tahoma"/>
            <family val="2"/>
          </rPr>
          <t>Enter the desired frame rate for the recording.</t>
        </r>
      </text>
    </comment>
    <comment ref="B18" authorId="0" shapeId="0" xr:uid="{9C88D797-700E-4B78-84F5-B731C4B1D2F4}">
      <text>
        <r>
          <rPr>
            <sz val="9"/>
            <color indexed="81"/>
            <rFont val="Tahoma"/>
            <family val="2"/>
          </rPr>
          <t>Enter the number of desired frames.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<sst xmlns="http://schemas.openxmlformats.org/spreadsheetml/2006/main" count="36" uniqueCount="28">
  <si>
    <t>MB/s</t>
  </si>
  <si>
    <t>Sec</t>
  </si>
  <si>
    <t>Frames</t>
  </si>
  <si>
    <t>Alert threshold</t>
  </si>
  <si>
    <t>Delta Rate</t>
  </si>
  <si>
    <t>Capacity: Sec</t>
  </si>
  <si>
    <t>pix</t>
  </si>
  <si>
    <t>bits</t>
  </si>
  <si>
    <t>fps</t>
  </si>
  <si>
    <t>Delta Time</t>
  </si>
  <si>
    <t>Min Interval</t>
  </si>
  <si>
    <t xml:space="preserve"> Drives</t>
  </si>
  <si>
    <t>Select Storage Device:</t>
  </si>
  <si>
    <t>Calculated Data Rate</t>
  </si>
  <si>
    <t>Calculated MAX Capacity</t>
  </si>
  <si>
    <t>Set Alert Thresholds:</t>
  </si>
  <si>
    <t>Set Horizontal Resolution:</t>
  </si>
  <si>
    <t>Set Vertical Resolution:</t>
  </si>
  <si>
    <t>Set Bit Depth:</t>
  </si>
  <si>
    <t>Set Frame Rate:</t>
  </si>
  <si>
    <t>Fastec SSD (Internal)</t>
  </si>
  <si>
    <t>Video SSD (External TB)</t>
  </si>
  <si>
    <t>Fastec USB (External USB)</t>
  </si>
  <si>
    <r>
      <rPr>
        <b/>
        <sz val="11"/>
        <color rgb="FF00B050"/>
        <rFont val="Calibri"/>
        <family val="2"/>
        <scheme val="minor"/>
      </rPr>
      <t>OK</t>
    </r>
    <r>
      <rPr>
        <b/>
        <sz val="11"/>
        <color theme="0"/>
        <rFont val="Calibri"/>
        <family val="2"/>
        <scheme val="minor"/>
      </rPr>
      <t xml:space="preserve"> / </t>
    </r>
    <r>
      <rPr>
        <b/>
        <sz val="11"/>
        <color rgb="FFFFFF00"/>
        <rFont val="Calibri"/>
        <family val="2"/>
        <scheme val="minor"/>
      </rPr>
      <t>Caution</t>
    </r>
    <r>
      <rPr>
        <b/>
        <sz val="11"/>
        <color theme="0"/>
        <rFont val="Calibri"/>
        <family val="2"/>
        <scheme val="minor"/>
      </rPr>
      <t xml:space="preserve"> /</t>
    </r>
    <r>
      <rPr>
        <b/>
        <sz val="11"/>
        <color rgb="FFFF0000"/>
        <rFont val="Calibri"/>
        <family val="2"/>
        <scheme val="minor"/>
      </rPr>
      <t>Alert</t>
    </r>
    <r>
      <rPr>
        <b/>
        <sz val="11"/>
        <color theme="0"/>
        <rFont val="Calibri"/>
        <family val="2"/>
        <scheme val="minor"/>
      </rPr>
      <t xml:space="preserve"> </t>
    </r>
  </si>
  <si>
    <t>BROC</t>
  </si>
  <si>
    <t>Set BROC Frames:</t>
  </si>
  <si>
    <t>BROC Time</t>
  </si>
  <si>
    <t>BROC Min Interval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</si>
</sst>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11"/>
      <color rgb="FFFFFF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1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right"/>
    </xf>
    <xf numFmtId="0" fontId="0" fillId="2" borderId="0" xfId="0" applyFill="1"/>
    <xf numFmtId="0" fontId="0" fillId="2" borderId="2" xfId="0" applyFill="1" applyBorder="1"/>
    <xf numFmtId="0" fontId="2" fillId="2" borderId="0" xfId="0" applyFont="1" applyFill="1"/>
    <xf numFmtId="2" fontId="2" fillId="2" borderId="2" xfId="0" applyNumberFormat="1" applyFont="1" applyFill="1" applyBorder="1" applyAlignment="1">
      <alignment horizontal="center"/>
    </xf>
    <xf numFmtId="0" fontId="0" fillId="2" borderId="8" xfId="0" applyFill="1" applyBorder="1"/>
    <xf numFmtId="0" fontId="0" fillId="3" borderId="10" xfId="0" applyFill="1" applyBorder="1" applyAlignment="1" applyProtection="1">
      <alignment horizontal="center"/>
      <protection locked="0"/>
    </xf>
    <xf numFmtId="0" fontId="2" fillId="2" borderId="11" xfId="0" applyFont="1" applyFill="1" applyBorder="1"/>
    <xf numFmtId="0" fontId="0" fillId="3" borderId="6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0" fillId="3" borderId="10" xfId="0" applyFont="1" applyFill="1" applyBorder="1" applyAlignment="1" applyProtection="1">
      <alignment horizontal="center"/>
      <protection locked="0"/>
    </xf>
    <xf numFmtId="0" fontId="0" fillId="2" borderId="0" xfId="0" applyFill="1" applyBorder="1"/>
    <xf numFmtId="0" fontId="0" fillId="0" borderId="0" xfId="0" applyBorder="1"/>
    <xf numFmtId="1" fontId="0" fillId="0" borderId="0" xfId="0" applyNumberFormat="1" applyBorder="1"/>
    <xf numFmtId="2" fontId="0" fillId="0" borderId="0" xfId="0" applyNumberFormat="1" applyBorder="1"/>
    <xf numFmtId="0" fontId="2" fillId="2" borderId="0" xfId="0" applyFont="1" applyFill="1" applyBorder="1" applyAlignment="1">
      <alignment horizontal="center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2" borderId="13" xfId="0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</cellXfs>
  <cellStyles count="1">
    <cellStyle name="Normal" xfId="0" builtinId="0"/>
  </cellStyles>
  <dxfs count="6">
    <dxf>
      <font>
        <color rgb="FFFFFF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00B050"/>
      </font>
      <fill>
        <patternFill>
          <bgColor theme="0" tint="-0.24994659260841701"/>
        </patternFill>
      </fill>
    </dxf>
    <dxf>
      <font>
        <b/>
        <i val="0"/>
        <color rgb="FF00B050"/>
      </font>
      <fill>
        <patternFill>
          <bgColor theme="8" tint="-0.24994659260841701"/>
        </patternFill>
      </fill>
    </dxf>
    <dxf>
      <font>
        <b/>
        <i val="0"/>
        <color rgb="FFFF0000"/>
      </font>
      <fill>
        <patternFill>
          <bgColor theme="8" tint="-0.24994659260841701"/>
        </patternFill>
      </fill>
    </dxf>
    <dxf>
      <font>
        <color rgb="FFFFFF00"/>
      </font>
      <fill>
        <patternFill>
          <bgColor theme="8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E6E55-3A1D-4252-A4B5-693C860B27D2}">
  <sheetPr codeName="Sheet1"/>
  <dimension ref="A1:H24"/>
  <sheetViews>
    <sheetView tabSelected="1" zoomScale="180" zoomScaleNormal="180" workbookViewId="0">
      <selection activeCell="J11" sqref="J11"/>
    </sheetView>
  </sheetViews>
  <sheetFormatPr defaultRowHeight="15" x14ac:dyDescent="0.25"/>
  <cols>
    <col min="1" max="1" width="22.42578125" customWidth="1"/>
    <col min="2" max="2" width="21.85546875" customWidth="1"/>
    <col min="3" max="3" width="7.140625" customWidth="1"/>
    <col min="4" max="4" width="9.140625" customWidth="1"/>
    <col min="5" max="5" width="15.5703125" hidden="1" customWidth="1"/>
    <col min="6" max="6" width="14.85546875" hidden="1" customWidth="1"/>
  </cols>
  <sheetData>
    <row r="1" spans="1:8" x14ac:dyDescent="0.25">
      <c r="A1" s="2" t="s">
        <v>11</v>
      </c>
      <c r="B1" s="23" t="s">
        <v>15</v>
      </c>
      <c r="C1" s="19"/>
    </row>
    <row r="2" spans="1:8" x14ac:dyDescent="0.25">
      <c r="A2" s="3" t="s">
        <v>20</v>
      </c>
      <c r="B2" s="15">
        <v>1500</v>
      </c>
      <c r="C2" s="9" t="s">
        <v>0</v>
      </c>
    </row>
    <row r="3" spans="1:8" x14ac:dyDescent="0.25">
      <c r="A3" s="3" t="s">
        <v>21</v>
      </c>
      <c r="B3" s="12">
        <v>1200</v>
      </c>
      <c r="C3" s="9" t="s">
        <v>0</v>
      </c>
    </row>
    <row r="4" spans="1:8" x14ac:dyDescent="0.25">
      <c r="A4" s="3" t="s">
        <v>22</v>
      </c>
      <c r="B4" s="25">
        <v>250</v>
      </c>
      <c r="C4" s="13" t="s">
        <v>0</v>
      </c>
    </row>
    <row r="5" spans="1:8" ht="3.75" customHeight="1" x14ac:dyDescent="0.25">
      <c r="A5" s="8"/>
      <c r="B5" s="26"/>
      <c r="C5" s="9"/>
    </row>
    <row r="6" spans="1:8" x14ac:dyDescent="0.25">
      <c r="A6" s="4" t="s">
        <v>12</v>
      </c>
      <c r="B6" s="24" t="s">
        <v>20</v>
      </c>
      <c r="C6" s="9"/>
      <c r="D6" s="20"/>
      <c r="E6" t="s">
        <v>3</v>
      </c>
      <c r="F6">
        <f>IF(B6=A2,B2,(IF(B6=A3,B3,B4)))</f>
        <v>1500</v>
      </c>
    </row>
    <row r="7" spans="1:8" x14ac:dyDescent="0.25">
      <c r="A7" s="4" t="s">
        <v>16</v>
      </c>
      <c r="B7" s="12">
        <v>1024</v>
      </c>
      <c r="C7" s="9" t="s">
        <v>6</v>
      </c>
      <c r="D7" s="20"/>
      <c r="E7" s="20" t="s">
        <v>4</v>
      </c>
      <c r="F7" s="21">
        <f>B12-F6</f>
        <v>0</v>
      </c>
      <c r="G7" s="20"/>
      <c r="H7" s="20"/>
    </row>
    <row r="8" spans="1:8" x14ac:dyDescent="0.25">
      <c r="A8" s="4" t="s">
        <v>17</v>
      </c>
      <c r="B8" s="12">
        <v>256</v>
      </c>
      <c r="C8" s="9" t="s">
        <v>6</v>
      </c>
      <c r="D8" s="20"/>
      <c r="E8" s="20" t="s">
        <v>5</v>
      </c>
      <c r="F8" s="20" t="e">
        <f>24000/F7</f>
        <v>#DIV/0!</v>
      </c>
      <c r="G8" s="20"/>
      <c r="H8" s="20"/>
    </row>
    <row r="9" spans="1:8" x14ac:dyDescent="0.25">
      <c r="A9" s="4" t="s">
        <v>18</v>
      </c>
      <c r="B9" s="12">
        <v>10</v>
      </c>
      <c r="C9" s="9" t="s">
        <v>7</v>
      </c>
      <c r="D9" s="20"/>
      <c r="E9" s="20" t="s">
        <v>9</v>
      </c>
      <c r="F9" s="20">
        <f>(F7*B19)/F6</f>
        <v>0</v>
      </c>
      <c r="G9" s="20"/>
      <c r="H9" s="20"/>
    </row>
    <row r="10" spans="1:8" x14ac:dyDescent="0.25">
      <c r="A10" s="4" t="s">
        <v>19</v>
      </c>
      <c r="B10" s="14">
        <v>4800</v>
      </c>
      <c r="C10" s="9" t="s">
        <v>8</v>
      </c>
      <c r="D10" s="20"/>
      <c r="E10" s="20" t="s">
        <v>10</v>
      </c>
      <c r="F10" s="22">
        <f>B19+F9</f>
        <v>3.9583333333333335</v>
      </c>
      <c r="G10" s="20"/>
      <c r="H10" s="20"/>
    </row>
    <row r="11" spans="1:8" ht="3" customHeight="1" x14ac:dyDescent="0.25">
      <c r="A11" s="7"/>
      <c r="B11" s="11"/>
      <c r="C11" s="9"/>
    </row>
    <row r="12" spans="1:8" x14ac:dyDescent="0.25">
      <c r="A12" s="3" t="s">
        <v>13</v>
      </c>
      <c r="B12" s="5">
        <f>((B7*B8*B10)/(8/B9))/(POWER(1024,2))</f>
        <v>1500</v>
      </c>
      <c r="C12" s="9" t="s">
        <v>0</v>
      </c>
    </row>
    <row r="13" spans="1:8" x14ac:dyDescent="0.25">
      <c r="A13" s="32" t="s">
        <v>23</v>
      </c>
      <c r="B13" s="31"/>
      <c r="C13" s="9"/>
    </row>
    <row r="14" spans="1:8" ht="3" customHeight="1" x14ac:dyDescent="0.25">
      <c r="A14" s="7"/>
      <c r="B14" s="7"/>
      <c r="C14" s="9"/>
    </row>
    <row r="15" spans="1:8" x14ac:dyDescent="0.25">
      <c r="A15" s="27" t="s">
        <v>24</v>
      </c>
      <c r="B15" s="28"/>
      <c r="C15" s="9"/>
    </row>
    <row r="16" spans="1:8" x14ac:dyDescent="0.25">
      <c r="A16" s="29" t="s">
        <v>14</v>
      </c>
      <c r="B16" s="10" t="str">
        <f>IF(F7&gt;0,F8,"no limit")</f>
        <v>no limit</v>
      </c>
      <c r="C16" s="9" t="s">
        <v>1</v>
      </c>
      <c r="H16" s="20"/>
    </row>
    <row r="17" spans="1:3" x14ac:dyDescent="0.25">
      <c r="A17" s="30"/>
      <c r="B17" s="16" t="str">
        <f>IF(B16="no limit",B16,(B16*B10))</f>
        <v>no limit</v>
      </c>
      <c r="C17" s="9" t="s">
        <v>2</v>
      </c>
    </row>
    <row r="18" spans="1:3" x14ac:dyDescent="0.25">
      <c r="A18" s="6" t="s">
        <v>25</v>
      </c>
      <c r="B18" s="18">
        <v>19000</v>
      </c>
      <c r="C18" s="9" t="s">
        <v>2</v>
      </c>
    </row>
    <row r="19" spans="1:3" x14ac:dyDescent="0.25">
      <c r="A19" s="33" t="s">
        <v>26</v>
      </c>
      <c r="B19" s="17">
        <f>(B18/B10)</f>
        <v>3.9583333333333335</v>
      </c>
      <c r="C19" s="9" t="s">
        <v>1</v>
      </c>
    </row>
    <row r="20" spans="1:3" x14ac:dyDescent="0.25">
      <c r="A20" s="33" t="s">
        <v>27</v>
      </c>
      <c r="B20" s="10" t="str">
        <f>IF(F9&gt;0,F10,"no minimum")</f>
        <v>no minimum</v>
      </c>
      <c r="C20" s="9" t="s">
        <v>1</v>
      </c>
    </row>
    <row r="24" spans="1:3" x14ac:dyDescent="0.25">
      <c r="B24" s="1"/>
    </row>
  </sheetData>
  <mergeCells count="3">
    <mergeCell ref="A15:B15"/>
    <mergeCell ref="A16:A17"/>
    <mergeCell ref="A13:B13"/>
  </mergeCells>
  <conditionalFormatting sqref="B12">
    <cfRule type="cellIs" dxfId="5" priority="4" operator="between">
      <formula>$F$6</formula>
      <formula>$F$6*0.9</formula>
    </cfRule>
    <cfRule type="cellIs" dxfId="4" priority="5" operator="greaterThan">
      <formula>$F$6</formula>
    </cfRule>
    <cfRule type="cellIs" dxfId="3" priority="6" operator="lessThanOrEqual">
      <formula>"0.9*F6"</formula>
    </cfRule>
  </conditionalFormatting>
  <conditionalFormatting sqref="B18">
    <cfRule type="cellIs" dxfId="2" priority="1" operator="lessThan">
      <formula>$B$17*0.9</formula>
    </cfRule>
    <cfRule type="cellIs" dxfId="1" priority="2" operator="greaterThan">
      <formula>$B$17</formula>
    </cfRule>
    <cfRule type="cellIs" dxfId="0" priority="3" operator="between">
      <formula>$B$17</formula>
      <formula>$B$17*0.9</formula>
    </cfRule>
  </conditionalFormatting>
  <dataValidations count="1">
    <dataValidation type="list" allowBlank="1" showInputMessage="1" showErrorMessage="1" sqref="B6" xr:uid="{12CFB8ED-3701-48B7-8766-0372AE2C6B32}">
      <formula1>$A$2:$A$4</formula1>
    </dataValidation>
  </dataValidations>
  <pageMargins left="0.7" right="0.7" top="0.75" bottom="0.75" header="0.3" footer="0.3"/>
  <pageSetup orientation="portrait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Brandt</dc:creator>
  <cp:lastModifiedBy>Timothy Brandt</cp:lastModifiedBy>
  <dcterms:created xsi:type="dcterms:W3CDTF">2022-10-24T17:34:23Z</dcterms:created>
  <dcterms:modified xsi:type="dcterms:W3CDTF">2022-11-21T16:38:11Z</dcterms:modified>
</cp:coreProperties>
</file>